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<sst xmlns="http://schemas.openxmlformats.org/spreadsheetml/2006/main" count="172" uniqueCount="123">
  <si>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</si>
  <si>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</si>
  <si>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</si>
  <si>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</si>
  <si>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</si>
  <si>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</si>
  <si>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</si>
  <si>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</si>
  <si>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</si>
  <si>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</si>
  <si>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</si>
  <si>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</si>
  <si>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</si>
  <si>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</si>
  <si>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</si>
  <si>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</si>
  <si>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</si>
  <si>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</si>
  <si>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</si>
  <si>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</si>
  <si>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</si>
  <si>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</si>
  <si>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</si>
  <si>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</si>
  <si>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</si>
  <si>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</si>
  <si>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</si>
  <si>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</si>
  <si>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</si>
  <si>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</si>
  <si>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</si>
  <si>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</si>
  <si>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</si>
  <si>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</si>
  <si>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</si>
  <si>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</si>
  <si>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</si>
  <si>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</si>
  <si>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</si>
  <si>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</si>
  <si>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</si>
  <si>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</si>
  <si>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</si>
  <si>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</si>
  <si>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</si>
  <si>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</si>
  <si>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</si>
  <si>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</si>
  <si>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</si>
  <si>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</si>
  <si>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</si>
  <si>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</si>
  <si>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</si>
  <si>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</si>
  <si>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</si>
  <si>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</si>
  <si>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</si>
  <si>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</si>
  <si>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</si>
  <si>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</si>
  <si>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</si>
  <si>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</si>
  <si>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</si>
  <si>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</si>
  <si>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</si>
  <si>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</si>
  <si>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</si>
  <si>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</si>
  <si>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</si>
  <si>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</si>
  <si>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</si>
  <si>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</si>
  <si>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</si>
  <si>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</si>
  <si>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</si>
  <si>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</si>
  <si>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</si>
  <si>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</si>
  <si>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</si>
  <si>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</si>
  <si>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</si>
  <si>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</si>
  <si>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</si>
  <si>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</si>
  <si>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</si>
  <si>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</si>
  <si>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</si>
  <si>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</si>
  <si>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</si>
  <si>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</si>
  <si>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</si>
  <si>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</si>
  <si>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</si>
  <si>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</si>
  <si>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</si>
  <si>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</si>
  <si>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</si>
  <si>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</si>
  <si>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</si>
  <si>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</si>
  <si>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</si>
  <si>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</si>
  <si>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</si>
  <si>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</si>
  <si>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</si>
  <si>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</si>
  <si>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</si>
  <si>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</si>
  <si>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</si>
  <si>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</si>
  <si>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</si>
  <si>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</si>
  <si>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</si>
  <si>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</si>
  <si>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</si>
  <si>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</si>
  <si>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</si>
  <si>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</si>
  <si>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</si>
  <si>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</si>
  <si>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</si>
  <si>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</si>
  <si>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28.09.2016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</si>
</sst>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40457.9</c:v>
                </c:pt>
                <c:pt idx="1">
                  <c:v>34603.7</c:v>
                </c:pt>
                <c:pt idx="2">
                  <c:v>1193.6</c:v>
                </c:pt>
                <c:pt idx="3">
                  <c:v>4660.600000000004</c:v>
                </c:pt>
              </c:numCache>
            </c:numRef>
          </c:val>
          <c:shape val="box"/>
        </c:ser>
        <c:shape val="box"/>
        <c:axId val="31831113"/>
        <c:axId val="2434114"/>
      </c:bar3DChart>
      <c:catAx>
        <c:axId val="31831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4114"/>
        <c:crosses val="autoZero"/>
        <c:auto val="1"/>
        <c:lblOffset val="100"/>
        <c:tickLblSkip val="1"/>
        <c:noMultiLvlLbl val="0"/>
      </c:catAx>
      <c:valAx>
        <c:axId val="2434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1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295302.99999999994</c:v>
                </c:pt>
                <c:pt idx="1">
                  <c:v>129864.6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17041.000000000007</c:v>
                </c:pt>
                <c:pt idx="5">
                  <c:v>32570.9</c:v>
                </c:pt>
                <c:pt idx="6">
                  <c:v>9221.2</c:v>
                </c:pt>
                <c:pt idx="7">
                  <c:v>9166.800000000043</c:v>
                </c:pt>
              </c:numCache>
            </c:numRef>
          </c:val>
          <c:shape val="box"/>
        </c:ser>
        <c:shape val="box"/>
        <c:axId val="4526771"/>
        <c:axId val="56699356"/>
      </c:bar3DChart>
      <c:catAx>
        <c:axId val="452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9356"/>
        <c:crosses val="autoZero"/>
        <c:auto val="1"/>
        <c:lblOffset val="100"/>
        <c:tickLblSkip val="1"/>
        <c:noMultiLvlLbl val="0"/>
      </c:catAx>
      <c:valAx>
        <c:axId val="56699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182526.9</c:v>
                </c:pt>
                <c:pt idx="1">
                  <c:v>133994.99999999997</c:v>
                </c:pt>
                <c:pt idx="2">
                  <c:v>140251</c:v>
                </c:pt>
                <c:pt idx="3">
                  <c:v>16451.3</c:v>
                </c:pt>
                <c:pt idx="4">
                  <c:v>3103.9000000000005</c:v>
                </c:pt>
                <c:pt idx="5">
                  <c:v>15177.099999999995</c:v>
                </c:pt>
                <c:pt idx="6">
                  <c:v>1134.4999999999998</c:v>
                </c:pt>
                <c:pt idx="7">
                  <c:v>6409.0999999999985</c:v>
                </c:pt>
              </c:numCache>
            </c:numRef>
          </c:val>
          <c:shape val="box"/>
        </c:ser>
        <c:shape val="box"/>
        <c:axId val="10637821"/>
        <c:axId val="2376022"/>
      </c:bar3DChart>
      <c:catAx>
        <c:axId val="1063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6022"/>
        <c:crosses val="autoZero"/>
        <c:auto val="1"/>
        <c:lblOffset val="100"/>
        <c:tickLblSkip val="1"/>
        <c:noMultiLvlLbl val="0"/>
      </c:catAx>
      <c:valAx>
        <c:axId val="2376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7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49833.5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35117.2</c:v>
                </c:pt>
                <c:pt idx="1">
                  <c:v>26113.599999999988</c:v>
                </c:pt>
                <c:pt idx="2">
                  <c:v>1284.1999999999996</c:v>
                </c:pt>
                <c:pt idx="3">
                  <c:v>455.4000000000001</c:v>
                </c:pt>
                <c:pt idx="4">
                  <c:v>25.5</c:v>
                </c:pt>
                <c:pt idx="5">
                  <c:v>7238.500000000009</c:v>
                </c:pt>
              </c:numCache>
            </c:numRef>
          </c:val>
          <c:shape val="box"/>
        </c:ser>
        <c:shape val="box"/>
        <c:axId val="1215527"/>
        <c:axId val="2176176"/>
      </c:bar3DChart>
      <c:catAx>
        <c:axId val="1215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6176"/>
        <c:crosses val="autoZero"/>
        <c:auto val="1"/>
        <c:lblOffset val="100"/>
        <c:tickLblSkip val="1"/>
        <c:noMultiLvlLbl val="0"/>
      </c:catAx>
      <c:valAx>
        <c:axId val="217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10663.099999999993</c:v>
                </c:pt>
                <c:pt idx="1">
                  <c:v>6753.499999999998</c:v>
                </c:pt>
                <c:pt idx="3">
                  <c:v>148.70000000000002</c:v>
                </c:pt>
                <c:pt idx="4">
                  <c:v>397.50000000000006</c:v>
                </c:pt>
                <c:pt idx="5">
                  <c:v>160</c:v>
                </c:pt>
                <c:pt idx="6">
                  <c:v>3203.399999999995</c:v>
                </c:pt>
              </c:numCache>
            </c:numRef>
          </c:val>
          <c:shape val="box"/>
        </c:ser>
        <c:shape val="box"/>
        <c:axId val="56933169"/>
        <c:axId val="23965162"/>
      </c:bar3DChart>
      <c:catAx>
        <c:axId val="5693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65162"/>
        <c:crosses val="autoZero"/>
        <c:auto val="1"/>
        <c:lblOffset val="100"/>
        <c:tickLblSkip val="2"/>
        <c:noMultiLvlLbl val="0"/>
      </c:catAx>
      <c:valAx>
        <c:axId val="2396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3836955"/>
        <c:axId val="16529156"/>
      </c:bar3DChart>
      <c:catAx>
        <c:axId val="2383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29156"/>
        <c:crosses val="autoZero"/>
        <c:auto val="1"/>
        <c:lblOffset val="100"/>
        <c:tickLblSkip val="1"/>
        <c:noMultiLvlLbl val="0"/>
      </c:catAx>
      <c:valAx>
        <c:axId val="1652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6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60223.3</c:v>
                </c:pt>
              </c:numCache>
            </c:numRef>
          </c:val>
          <c:shape val="box"/>
        </c:ser>
        <c:shape val="box"/>
        <c:axId val="2637797"/>
        <c:axId val="16136702"/>
      </c:bar3DChart>
      <c:catAx>
        <c:axId val="263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136702"/>
        <c:crosses val="autoZero"/>
        <c:auto val="1"/>
        <c:lblOffset val="100"/>
        <c:tickLblSkip val="1"/>
        <c:noMultiLvlLbl val="0"/>
      </c:catAx>
      <c:valAx>
        <c:axId val="16136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49833.5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295302.99999999994</c:v>
                </c:pt>
                <c:pt idx="1">
                  <c:v>182526.9</c:v>
                </c:pt>
                <c:pt idx="2">
                  <c:v>35117.2</c:v>
                </c:pt>
                <c:pt idx="3">
                  <c:v>10663.099999999993</c:v>
                </c:pt>
                <c:pt idx="4">
                  <c:v>4413.299999999999</c:v>
                </c:pt>
                <c:pt idx="5">
                  <c:v>40457.9</c:v>
                </c:pt>
                <c:pt idx="6">
                  <c:v>60223.3</c:v>
                </c:pt>
              </c:numCache>
            </c:numRef>
          </c:val>
          <c:shape val="box"/>
        </c:ser>
        <c:shape val="box"/>
        <c:axId val="47376783"/>
        <c:axId val="16122072"/>
      </c:bar3DChart>
      <c:catAx>
        <c:axId val="4737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2072"/>
        <c:crosses val="autoZero"/>
        <c:auto val="1"/>
        <c:lblOffset val="100"/>
        <c:tickLblSkip val="1"/>
        <c:noMultiLvlLbl val="0"/>
      </c:catAx>
      <c:valAx>
        <c:axId val="16122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442017.9999999998</c:v>
                </c:pt>
                <c:pt idx="1">
                  <c:v>56257.6</c:v>
                </c:pt>
                <c:pt idx="2">
                  <c:v>20640.60000000001</c:v>
                </c:pt>
                <c:pt idx="3">
                  <c:v>18128.4</c:v>
                </c:pt>
                <c:pt idx="4">
                  <c:v>16573.3</c:v>
                </c:pt>
                <c:pt idx="5">
                  <c:v>512212.20000000036</c:v>
                </c:pt>
              </c:numCache>
            </c:numRef>
          </c:val>
          <c:shape val="box"/>
        </c:ser>
        <c:shape val="box"/>
        <c:axId val="46542873"/>
        <c:axId val="35698066"/>
      </c:bar3DChart>
      <c:catAx>
        <c:axId val="4654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8066"/>
        <c:crosses val="autoZero"/>
        <c:auto val="1"/>
        <c:lblOffset val="100"/>
        <c:tickLblSkip val="1"/>
        <c:noMultiLvlLbl val="0"/>
      </c:catAx>
      <c:valAx>
        <c:axId val="3569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4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</f>
        <v>295302.99999999994</v>
      </c>
      <c r="E6" s="3">
        <f>D6/D150*100</f>
        <v>27.70638584892657</v>
      </c>
      <c r="F6" s="3">
        <f>D6/B6*100</f>
        <v>91.12931621613197</v>
      </c>
      <c r="G6" s="3">
        <f aca="true" t="shared" si="0" ref="G6:G43">D6/C6*100</f>
        <v>66.29399031888589</v>
      </c>
      <c r="H6" s="51">
        <f>B6-D6</f>
        <v>28745.300000000047</v>
      </c>
      <c r="I6" s="51">
        <f aca="true" t="shared" si="1" ref="I6:I43">C6-D6</f>
        <v>150141.60000000003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</f>
        <v>129864.6</v>
      </c>
      <c r="E7" s="103">
        <f>D7/D6*100</f>
        <v>43.97672898683726</v>
      </c>
      <c r="F7" s="103">
        <f>D7/B7*100</f>
        <v>91.06116224033659</v>
      </c>
      <c r="G7" s="103">
        <f>D7/C7*100</f>
        <v>69.11456027112641</v>
      </c>
      <c r="H7" s="113">
        <f>B7-D7</f>
        <v>12747.899999999994</v>
      </c>
      <c r="I7" s="113">
        <f t="shared" si="1"/>
        <v>58033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</f>
        <v>227262.1999999999</v>
      </c>
      <c r="E8" s="1">
        <f>D8/D6*100</f>
        <v>76.95898788701771</v>
      </c>
      <c r="F8" s="1">
        <f>D8/B8*100</f>
        <v>98.56256012101831</v>
      </c>
      <c r="G8" s="1">
        <f t="shared" si="0"/>
        <v>72.73163100847833</v>
      </c>
      <c r="H8" s="48">
        <f>B8-D8</f>
        <v>3314.4000000001106</v>
      </c>
      <c r="I8" s="48">
        <f t="shared" si="1"/>
        <v>85204.60000000003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4+2.9+1.6+0.5+0.5+1.9+1.2+1.8+1.6+0.7+2+3.7+0.1+1.9+2.9+1.2+0.4+1.1+0.2+0.6+1.5+1.7+0.3+0.5+1.3-0.1+0.4+0.3+1.5+2.7</f>
        <v>40.89999999999999</v>
      </c>
      <c r="E9" s="12">
        <f>D9/D6*100</f>
        <v>0.013850181000531656</v>
      </c>
      <c r="F9" s="128">
        <f>D9/B9*100</f>
        <v>59.10404624277456</v>
      </c>
      <c r="G9" s="1">
        <f t="shared" si="0"/>
        <v>47.72462077012835</v>
      </c>
      <c r="H9" s="48">
        <f aca="true" t="shared" si="2" ref="H9:H43">B9-D9</f>
        <v>28.30000000000001</v>
      </c>
      <c r="I9" s="48">
        <f t="shared" si="1"/>
        <v>44.80000000000001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</f>
        <v>17041.000000000007</v>
      </c>
      <c r="E10" s="1">
        <f>D10/D6*100</f>
        <v>5.770682993400003</v>
      </c>
      <c r="F10" s="1">
        <f aca="true" t="shared" si="3" ref="F10:F41">D10/B10*100</f>
        <v>80.79060153227645</v>
      </c>
      <c r="G10" s="1">
        <f t="shared" si="0"/>
        <v>62.84852329389552</v>
      </c>
      <c r="H10" s="48">
        <f t="shared" si="2"/>
        <v>4051.799999999992</v>
      </c>
      <c r="I10" s="48">
        <f t="shared" si="1"/>
        <v>10073.399999999994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</f>
        <v>32570.9</v>
      </c>
      <c r="E11" s="1">
        <f>D11/D6*100</f>
        <v>11.029654287291361</v>
      </c>
      <c r="F11" s="1">
        <f t="shared" si="3"/>
        <v>66.716988088776</v>
      </c>
      <c r="G11" s="1">
        <f t="shared" si="0"/>
        <v>43.43898704735079</v>
      </c>
      <c r="H11" s="48">
        <f t="shared" si="2"/>
        <v>16248.599999999999</v>
      </c>
      <c r="I11" s="48">
        <f t="shared" si="1"/>
        <v>42409.9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</f>
        <v>9221.2</v>
      </c>
      <c r="E12" s="1">
        <f>D12/D6*100</f>
        <v>3.1226232039633874</v>
      </c>
      <c r="F12" s="1">
        <f t="shared" si="3"/>
        <v>87.81008065668061</v>
      </c>
      <c r="G12" s="1">
        <f t="shared" si="0"/>
        <v>62.55902306648575</v>
      </c>
      <c r="H12" s="48">
        <f t="shared" si="2"/>
        <v>1280.0999999999985</v>
      </c>
      <c r="I12" s="48">
        <f t="shared" si="1"/>
        <v>5518.799999999999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9166.800000000043</v>
      </c>
      <c r="E13" s="1">
        <f>D13/D6*100</f>
        <v>3.104201447326998</v>
      </c>
      <c r="F13" s="1">
        <f t="shared" si="3"/>
        <v>70.5741055824593</v>
      </c>
      <c r="G13" s="1">
        <f t="shared" si="0"/>
        <v>57.08947555256631</v>
      </c>
      <c r="H13" s="48">
        <f t="shared" si="2"/>
        <v>3822.0999999999403</v>
      </c>
      <c r="I13" s="48">
        <f t="shared" si="1"/>
        <v>6890.099999999995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</f>
        <v>182526.9</v>
      </c>
      <c r="E18" s="3">
        <f>D18/D150*100</f>
        <v>17.125327948610195</v>
      </c>
      <c r="F18" s="3">
        <f>D18/B18*100</f>
        <v>92.98876351831889</v>
      </c>
      <c r="G18" s="3">
        <f t="shared" si="0"/>
        <v>70.14545831860175</v>
      </c>
      <c r="H18" s="51">
        <f>B18-D18</f>
        <v>13762.300000000017</v>
      </c>
      <c r="I18" s="51">
        <f t="shared" si="1"/>
        <v>77685.1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</f>
        <v>133994.99999999997</v>
      </c>
      <c r="E19" s="103">
        <f>D19/D18*100</f>
        <v>73.41109721361617</v>
      </c>
      <c r="F19" s="103">
        <f t="shared" si="3"/>
        <v>94.30615877386155</v>
      </c>
      <c r="G19" s="103">
        <f t="shared" si="0"/>
        <v>69.96411855496773</v>
      </c>
      <c r="H19" s="113">
        <f t="shared" si="2"/>
        <v>8090.100000000035</v>
      </c>
      <c r="I19" s="113">
        <f t="shared" si="1"/>
        <v>57524.600000000035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5722.2+1+8655.9+32.9+2.4+5725.7+8251+357.7+0.1+5829.5+27.9+3957+4812.9+26.7+6036.7+16.8+6839+2416.2+22.3+6209+10229+319.3+6468+9728.3+1605.6+3790.5+3239.9+10406.4+0.1+6965.8+3+5278.9+3995.6+0.1+6242.7+6151.8+883.1</f>
        <v>140251</v>
      </c>
      <c r="E20" s="1">
        <f>D20/D18*100</f>
        <v>76.83853722382838</v>
      </c>
      <c r="F20" s="1">
        <f t="shared" si="3"/>
        <v>97.35319208602282</v>
      </c>
      <c r="G20" s="1">
        <f t="shared" si="0"/>
        <v>73.97758692897887</v>
      </c>
      <c r="H20" s="48">
        <f t="shared" si="2"/>
        <v>3813.100000000006</v>
      </c>
      <c r="I20" s="48">
        <f t="shared" si="1"/>
        <v>49334.79999999999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9.013082455243584</v>
      </c>
      <c r="F21" s="1">
        <f t="shared" si="3"/>
        <v>87.79692494890034</v>
      </c>
      <c r="G21" s="1">
        <f t="shared" si="0"/>
        <v>74.40761294816302</v>
      </c>
      <c r="H21" s="48">
        <f t="shared" si="2"/>
        <v>2286.600000000002</v>
      </c>
      <c r="I21" s="48">
        <f t="shared" si="1"/>
        <v>5658.399999999998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</f>
        <v>3103.9000000000005</v>
      </c>
      <c r="E22" s="1">
        <f>D22/D18*100</f>
        <v>1.7005164718186745</v>
      </c>
      <c r="F22" s="1">
        <f t="shared" si="3"/>
        <v>99.06169214566114</v>
      </c>
      <c r="G22" s="1">
        <f t="shared" si="0"/>
        <v>79.22356364378878</v>
      </c>
      <c r="H22" s="48">
        <f t="shared" si="2"/>
        <v>29.399999999999636</v>
      </c>
      <c r="I22" s="48">
        <f t="shared" si="1"/>
        <v>813.9999999999995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</f>
        <v>15177.099999999995</v>
      </c>
      <c r="E23" s="1">
        <f>D23/D18*100</f>
        <v>8.314993570810655</v>
      </c>
      <c r="F23" s="1">
        <f t="shared" si="3"/>
        <v>84.24234014209588</v>
      </c>
      <c r="G23" s="1">
        <f t="shared" si="0"/>
        <v>51.06111683051062</v>
      </c>
      <c r="H23" s="48">
        <f t="shared" si="2"/>
        <v>2838.900000000005</v>
      </c>
      <c r="I23" s="48">
        <f t="shared" si="1"/>
        <v>14546.300000000007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</f>
        <v>1134.4999999999998</v>
      </c>
      <c r="E24" s="1">
        <f>D24/D18*100</f>
        <v>0.6215522205220161</v>
      </c>
      <c r="F24" s="1">
        <f t="shared" si="3"/>
        <v>93.59788796303934</v>
      </c>
      <c r="G24" s="1">
        <f t="shared" si="0"/>
        <v>71.28047248052273</v>
      </c>
      <c r="H24" s="48">
        <f t="shared" si="2"/>
        <v>77.60000000000014</v>
      </c>
      <c r="I24" s="48">
        <f t="shared" si="1"/>
        <v>457.10000000000014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6409.0999999999985</v>
      </c>
      <c r="E25" s="1">
        <f>D25/D18*100</f>
        <v>3.5113180577766885</v>
      </c>
      <c r="F25" s="1">
        <f t="shared" si="3"/>
        <v>57.60574520483917</v>
      </c>
      <c r="G25" s="1">
        <f t="shared" si="0"/>
        <v>48.24821584510218</v>
      </c>
      <c r="H25" s="48">
        <f t="shared" si="2"/>
        <v>4716.700000000006</v>
      </c>
      <c r="I25" s="48">
        <f t="shared" si="1"/>
        <v>6874.500000000013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37065.9+199.4</f>
        <v>37265.3</v>
      </c>
      <c r="C33" s="50">
        <f>50266.1+19.2-3069.6+1137.5+1480.3</f>
        <v>49833.5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</f>
        <v>35117.2</v>
      </c>
      <c r="E33" s="3">
        <f>D33/D150*100</f>
        <v>3.2948215667769185</v>
      </c>
      <c r="F33" s="3">
        <f>D33/B33*100</f>
        <v>94.2356562271067</v>
      </c>
      <c r="G33" s="3">
        <f t="shared" si="0"/>
        <v>70.46906197638134</v>
      </c>
      <c r="H33" s="51">
        <f t="shared" si="2"/>
        <v>2148.100000000006</v>
      </c>
      <c r="I33" s="51">
        <f t="shared" si="1"/>
        <v>14716.300000000003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1335+1268.2+1354.9+1304.2+1357+1359.6+1365.6+1342.2+1381.4+3.9+1624.5+11.9+0.1+10+3950.5+2820.4+0.1+74+93.6+20+430.6+329.1+0.1+119.6+19.5+358.3+39+1137.3+0.1+58.6+10+1391+48.8+259.9+1234.6</f>
        <v>26113.599999999988</v>
      </c>
      <c r="E34" s="1">
        <f>D34/D33*100</f>
        <v>74.36128165115667</v>
      </c>
      <c r="F34" s="1">
        <f t="shared" si="3"/>
        <v>96.74856990426505</v>
      </c>
      <c r="G34" s="1">
        <f t="shared" si="0"/>
        <v>71.8407232051236</v>
      </c>
      <c r="H34" s="48">
        <f t="shared" si="2"/>
        <v>877.6000000000131</v>
      </c>
      <c r="I34" s="48">
        <f t="shared" si="1"/>
        <v>10235.700000000008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</f>
        <v>1284.1999999999996</v>
      </c>
      <c r="E36" s="1">
        <f>D36/D33*100</f>
        <v>3.656897474741721</v>
      </c>
      <c r="F36" s="1">
        <f t="shared" si="3"/>
        <v>66.93771175397444</v>
      </c>
      <c r="G36" s="1">
        <f t="shared" si="0"/>
        <v>37.944687389197476</v>
      </c>
      <c r="H36" s="48">
        <f t="shared" si="2"/>
        <v>634.3000000000004</v>
      </c>
      <c r="I36" s="48">
        <f t="shared" si="1"/>
        <v>2100.2000000000007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11.2+19.5+15.2+5+5.7-0.1+1.9+5.1+7+0.3+7.7+25.8+82+15.4+14.3+13.2+14.4+42.6+0.1+37.6+3+2.6+0.8+1.6+3.9+98.6+0.5+15.5+1.7+3.3</f>
        <v>455.4000000000001</v>
      </c>
      <c r="E37" s="17">
        <f>D37/D33*100</f>
        <v>1.2968004282801595</v>
      </c>
      <c r="F37" s="17">
        <f t="shared" si="3"/>
        <v>55.2401746724891</v>
      </c>
      <c r="G37" s="17">
        <f t="shared" si="0"/>
        <v>49.00462713870656</v>
      </c>
      <c r="H37" s="57">
        <f t="shared" si="2"/>
        <v>368.9999999999999</v>
      </c>
      <c r="I37" s="57">
        <f t="shared" si="1"/>
        <v>473.89999999999986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0.07261398972583236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7505.700000000003</v>
      </c>
      <c r="C39" s="46">
        <f>C33-C34-C36-C37-C35-C38</f>
        <v>9109.700000000006</v>
      </c>
      <c r="D39" s="46">
        <f>D33-D34-D36-D37-D35-D38</f>
        <v>7238.500000000009</v>
      </c>
      <c r="E39" s="1">
        <f>D39/D33*100</f>
        <v>20.612406456095616</v>
      </c>
      <c r="F39" s="1">
        <f t="shared" si="3"/>
        <v>96.44003890376655</v>
      </c>
      <c r="G39" s="1">
        <f t="shared" si="0"/>
        <v>79.45925771430457</v>
      </c>
      <c r="H39" s="48">
        <f>B39-D39</f>
        <v>267.19999999999345</v>
      </c>
      <c r="I39" s="48">
        <f t="shared" si="1"/>
        <v>1871.199999999997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</f>
        <v>639.1000000000001</v>
      </c>
      <c r="E43" s="3">
        <f>D43/D150*100</f>
        <v>0.059962652584122</v>
      </c>
      <c r="F43" s="3">
        <f>D43/B43*100</f>
        <v>67.99659538248751</v>
      </c>
      <c r="G43" s="3">
        <f t="shared" si="0"/>
        <v>47.74747852073217</v>
      </c>
      <c r="H43" s="51">
        <f t="shared" si="2"/>
        <v>300.79999999999984</v>
      </c>
      <c r="I43" s="51">
        <f t="shared" si="1"/>
        <v>699.3999999999999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0.5188913317422729</v>
      </c>
      <c r="F45" s="3">
        <f>D45/B45*100</f>
        <v>97.36110133089218</v>
      </c>
      <c r="G45" s="3">
        <f aca="true" t="shared" si="4" ref="G45:G76">D45/C45*100</f>
        <v>71.02312858775635</v>
      </c>
      <c r="H45" s="51">
        <f>B45-D45</f>
        <v>149.90000000000055</v>
      </c>
      <c r="I45" s="51">
        <f aca="true" t="shared" si="5" ref="I45:I77">C45-D45</f>
        <v>2256.4000000000015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98.45164363982849</v>
      </c>
      <c r="G46" s="1">
        <f t="shared" si="4"/>
        <v>73.4363894811656</v>
      </c>
      <c r="H46" s="48">
        <f aca="true" t="shared" si="7" ref="H46:H74">B46-D46</f>
        <v>78</v>
      </c>
      <c r="I46" s="48">
        <f t="shared" si="5"/>
        <v>1794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0.6382786366512975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90.35894393355089</v>
      </c>
      <c r="G49" s="1">
        <f t="shared" si="4"/>
        <v>50.01642036124796</v>
      </c>
      <c r="H49" s="48">
        <f t="shared" si="7"/>
        <v>32.49999999999994</v>
      </c>
      <c r="I49" s="48">
        <f t="shared" si="5"/>
        <v>304.3999999999999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229.89999999999864</v>
      </c>
      <c r="E50" s="1">
        <f>D50/D45*100</f>
        <v>4.156947834734629</v>
      </c>
      <c r="F50" s="1">
        <f t="shared" si="6"/>
        <v>86.62396382818362</v>
      </c>
      <c r="G50" s="1">
        <f t="shared" si="4"/>
        <v>65.25688333806373</v>
      </c>
      <c r="H50" s="48">
        <f t="shared" si="7"/>
        <v>35.5000000000006</v>
      </c>
      <c r="I50" s="48">
        <f t="shared" si="5"/>
        <v>122.40000000000154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</f>
        <v>10663.099999999993</v>
      </c>
      <c r="E51" s="3">
        <f>D51/D150*100</f>
        <v>1.0004502593799887</v>
      </c>
      <c r="F51" s="3">
        <f>D51/B51*100</f>
        <v>82.99876238587092</v>
      </c>
      <c r="G51" s="3">
        <f t="shared" si="4"/>
        <v>62.207792965445584</v>
      </c>
      <c r="H51" s="51">
        <f>B51-D51</f>
        <v>2184.200000000006</v>
      </c>
      <c r="I51" s="51">
        <f t="shared" si="5"/>
        <v>6478.0000000000055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8+294.9+437.7+298.5+423.7+297.9+451.2+294.5+446+301+554.2+412+820.4+487.4+393.4+0.1+169.4+354.3-0.1+300.5+8.5</f>
        <v>6753.499999999998</v>
      </c>
      <c r="E52" s="1">
        <f>D52/D51*100</f>
        <v>63.335240220948904</v>
      </c>
      <c r="F52" s="1">
        <f t="shared" si="6"/>
        <v>88.31336959933044</v>
      </c>
      <c r="G52" s="1">
        <f t="shared" si="4"/>
        <v>65.38576974837102</v>
      </c>
      <c r="H52" s="48">
        <f t="shared" si="7"/>
        <v>893.7000000000016</v>
      </c>
      <c r="I52" s="48">
        <f t="shared" si="5"/>
        <v>3575.2000000000025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1.3945287955660186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10.7+0.6+7.6+85.1+28.4+14.4+0.1+8.5+0.1+7+0.1+7.7+62.8+6+1.3+0.9+0.9+1+0.7+0.1+4.7+15.2+34.9+9+4+15.8+5.5+7+1.9+1.5+0.1+2.4+1.8+3.7+1.3+4.5+2.3+0.7+0.1+1.8+6.8+1.6+0.7+0.5+1.1+12.5+0.8+0.8+0.7+9.2+0.6</f>
        <v>397.50000000000006</v>
      </c>
      <c r="E55" s="1">
        <f>D55/D51*100</f>
        <v>3.72780898612974</v>
      </c>
      <c r="F55" s="1">
        <f t="shared" si="6"/>
        <v>64.76050830889541</v>
      </c>
      <c r="G55" s="1">
        <f t="shared" si="4"/>
        <v>42.599935698210274</v>
      </c>
      <c r="H55" s="48">
        <f t="shared" si="7"/>
        <v>216.2999999999999</v>
      </c>
      <c r="I55" s="48">
        <f t="shared" si="5"/>
        <v>535.5999999999999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1.5005017302660586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3203.399999999995</v>
      </c>
      <c r="E57" s="1">
        <f>D57/D51*100</f>
        <v>30.041920267089285</v>
      </c>
      <c r="F57" s="1">
        <f t="shared" si="6"/>
        <v>76.78331735378706</v>
      </c>
      <c r="G57" s="1">
        <f t="shared" si="4"/>
        <v>59.539430886753465</v>
      </c>
      <c r="H57" s="48">
        <f>B57-D57</f>
        <v>968.600000000004</v>
      </c>
      <c r="I57" s="48">
        <f>C57-D57</f>
        <v>2176.9000000000024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43.5+4.7+72.8+47.2+46+5+62.5+3.8+40.9+35.3+2.1+2.9+21.1+3.9+86.8+0.2+2.7+44.1+47.3+140.1+0.1+45.6+13.8+0.9+95.5-0.1+6.7+60.6+0.7+0.5+92.7+2.8+4+111.8+66.3+34+5.8+77.7+2.3+68.7+75.6+2+307.4+46.6+2.4+84.1+735+554.7+36.1+0.4+4.7+6+1155</f>
        <v>4413.299999999999</v>
      </c>
      <c r="E59" s="3">
        <f>D59/D150*100</f>
        <v>0.4140716236105547</v>
      </c>
      <c r="F59" s="3">
        <f>D59/B59*100</f>
        <v>81.32117191818683</v>
      </c>
      <c r="G59" s="3">
        <f t="shared" si="4"/>
        <v>71.9786671885703</v>
      </c>
      <c r="H59" s="51">
        <f>B59-D59</f>
        <v>1013.7000000000007</v>
      </c>
      <c r="I59" s="51">
        <f t="shared" si="5"/>
        <v>1718.1000000000004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43.5+72.8+47.2+62.5+0.1+35.3+86.8+44.1+125.7+41.4+92.3+60.6+92.7+66.3+68.7-0.1+2+54.7+84.1+36.1+101.8</f>
        <v>1218.6</v>
      </c>
      <c r="E60" s="1">
        <f>D60/D59*100</f>
        <v>27.611991027122563</v>
      </c>
      <c r="F60" s="1">
        <f t="shared" si="6"/>
        <v>97.52701080432172</v>
      </c>
      <c r="G60" s="1">
        <f t="shared" si="4"/>
        <v>74.18726409351028</v>
      </c>
      <c r="H60" s="48">
        <f t="shared" si="7"/>
        <v>30.90000000000009</v>
      </c>
      <c r="I60" s="48">
        <f t="shared" si="5"/>
        <v>424.0000000000002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7.06274216572633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4.7+45.7+4.9+40.9+19.8+3.9+46.3+9+12.6+0.9+3+0.3+2.8+0.3+0.1+2.2+0.3+2.2+0.3+3.3</f>
        <v>203.50000000000003</v>
      </c>
      <c r="E62" s="1">
        <f>D62/D59*100</f>
        <v>4.6110620170847225</v>
      </c>
      <c r="F62" s="1">
        <f t="shared" si="6"/>
        <v>53.935860058309046</v>
      </c>
      <c r="G62" s="1">
        <f t="shared" si="4"/>
        <v>32.430278884462155</v>
      </c>
      <c r="H62" s="48">
        <f t="shared" si="7"/>
        <v>173.79999999999998</v>
      </c>
      <c r="I62" s="48">
        <f t="shared" si="5"/>
        <v>424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252+735+554.4+1033.2</f>
        <v>2574.6000000000004</v>
      </c>
      <c r="E63" s="1">
        <f>D63/D59*100</f>
        <v>58.337298620080226</v>
      </c>
      <c r="F63" s="1">
        <f t="shared" si="6"/>
        <v>77.28282403794202</v>
      </c>
      <c r="G63" s="1">
        <f t="shared" si="4"/>
        <v>77.28282403794202</v>
      </c>
      <c r="H63" s="48">
        <f t="shared" si="7"/>
        <v>756.7999999999993</v>
      </c>
      <c r="I63" s="48">
        <f t="shared" si="5"/>
        <v>756.7999999999993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104.89999999999895</v>
      </c>
      <c r="E64" s="1">
        <f>D64/D59*100</f>
        <v>2.376906169986155</v>
      </c>
      <c r="F64" s="1">
        <f t="shared" si="6"/>
        <v>76.56934306569258</v>
      </c>
      <c r="G64" s="1">
        <f t="shared" si="4"/>
        <v>52.95305401312426</v>
      </c>
      <c r="H64" s="48">
        <f t="shared" si="7"/>
        <v>32.10000000000122</v>
      </c>
      <c r="I64" s="48">
        <f t="shared" si="5"/>
        <v>93.20000000000067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0.016841333341965102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f>818.5-581.4</f>
        <v>237.10000000000002</v>
      </c>
      <c r="C77" s="66">
        <f>10000-8192+3069.6-3069.6</f>
        <v>1808.0000000000005</v>
      </c>
      <c r="D77" s="67"/>
      <c r="E77" s="45"/>
      <c r="F77" s="45"/>
      <c r="G77" s="45"/>
      <c r="H77" s="67">
        <f>B77-D77</f>
        <v>237.10000000000002</v>
      </c>
      <c r="I77" s="67">
        <f t="shared" si="5"/>
        <v>1808.0000000000005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</f>
        <v>40457.9</v>
      </c>
      <c r="E90" s="3">
        <f>D90/D150*100</f>
        <v>3.795905182261225</v>
      </c>
      <c r="F90" s="3">
        <f aca="true" t="shared" si="10" ref="F90:F96">D90/B90*100</f>
        <v>88.02218291549997</v>
      </c>
      <c r="G90" s="3">
        <f t="shared" si="8"/>
        <v>68.22982806742387</v>
      </c>
      <c r="H90" s="51">
        <f aca="true" t="shared" si="11" ref="H90:H96">B90-D90</f>
        <v>5505.4000000000015</v>
      </c>
      <c r="I90" s="51">
        <f t="shared" si="9"/>
        <v>18838.600000000006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</f>
        <v>34603.7</v>
      </c>
      <c r="E91" s="1">
        <f>D91/D90*100</f>
        <v>85.53014368022066</v>
      </c>
      <c r="F91" s="1">
        <f t="shared" si="10"/>
        <v>89.92715639674945</v>
      </c>
      <c r="G91" s="1">
        <f t="shared" si="8"/>
        <v>69.65219894244646</v>
      </c>
      <c r="H91" s="48">
        <f t="shared" si="11"/>
        <v>3876</v>
      </c>
      <c r="I91" s="48">
        <f t="shared" si="9"/>
        <v>15077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9.8+96.8+35.3+50.2+1.4+30+1.1+18.1+138.1+43.8+4.2+9.3+27.5+5.8+0.2+2.4+1+11.7+14.7+34.3+26.9+2.8+30.4+0.1+10.2+1.4+0.2+22+131.7+1.9+1.6+30.8+150.2+0.9+0.6+2.2+0.6+31.6+20.6+1+0.3+3+17.7+35.6+0.9+0.3+39.3+12.6+23.9+20.8+0.8+3.9+30.4+0.7</f>
        <v>1193.6</v>
      </c>
      <c r="E92" s="1">
        <f>D92/D90*100</f>
        <v>2.9502272732890233</v>
      </c>
      <c r="F92" s="1">
        <f t="shared" si="10"/>
        <v>87.78407001544457</v>
      </c>
      <c r="G92" s="1">
        <f t="shared" si="8"/>
        <v>56.26473083812576</v>
      </c>
      <c r="H92" s="48">
        <f t="shared" si="11"/>
        <v>166.10000000000014</v>
      </c>
      <c r="I92" s="48">
        <f t="shared" si="9"/>
        <v>927.8000000000002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4660.600000000004</v>
      </c>
      <c r="E94" s="1">
        <f>D94/D90*100</f>
        <v>11.519629046490312</v>
      </c>
      <c r="F94" s="1">
        <f t="shared" si="10"/>
        <v>76.1050964254805</v>
      </c>
      <c r="G94" s="1">
        <f>D94/C94*100</f>
        <v>62.18776686592652</v>
      </c>
      <c r="H94" s="48">
        <f t="shared" si="11"/>
        <v>1463.300000000002</v>
      </c>
      <c r="I94" s="48">
        <f>C94-D94</f>
        <v>2833.8000000000065</v>
      </c>
    </row>
    <row r="95" spans="1:9" ht="18.75">
      <c r="A95" s="116" t="s">
        <v>12</v>
      </c>
      <c r="B95" s="119">
        <f>63921.7-1200+676.3+382</f>
        <v>63780</v>
      </c>
      <c r="C95" s="121">
        <f>63500.4+11490.6+4535.2-1.1-1111.2+1589.3</f>
        <v>80003.2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</f>
        <v>60223.3</v>
      </c>
      <c r="E95" s="115">
        <f>D95/D150*100</f>
        <v>5.650365850992574</v>
      </c>
      <c r="F95" s="118">
        <f t="shared" si="10"/>
        <v>94.42348698651615</v>
      </c>
      <c r="G95" s="114">
        <f>D95/C95*100</f>
        <v>75.27611395544179</v>
      </c>
      <c r="H95" s="120">
        <f t="shared" si="11"/>
        <v>3556.699999999997</v>
      </c>
      <c r="I95" s="130">
        <f>C95-D95</f>
        <v>19779.899999999994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57.3+368.5+61.1+0.1+320+59+0.8+309+245.5+61.2+0.4-0.1+489+12.5+64.8+24.2+437.3+329.2+2.4+382.5+3.4+31.2+13.3+8.3+121.6+67.7+362.1+4.1+31.3+64.2+20.6+78.1+394.5+37.3+33+67.4</f>
        <v>4562.8</v>
      </c>
      <c r="E96" s="125">
        <f>D96/D95*100</f>
        <v>7.576469572408022</v>
      </c>
      <c r="F96" s="126">
        <f t="shared" si="10"/>
        <v>88.76870099803506</v>
      </c>
      <c r="G96" s="127">
        <f>D96/C96*100</f>
        <v>56.48777468276076</v>
      </c>
      <c r="H96" s="131">
        <f t="shared" si="11"/>
        <v>577.3000000000002</v>
      </c>
      <c r="I96" s="132">
        <f>C96-D96</f>
        <v>3514.7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</f>
        <v>5804.5</v>
      </c>
      <c r="E102" s="22">
        <f>D102/D150*100</f>
        <v>0.5445989937795902</v>
      </c>
      <c r="F102" s="22">
        <f>D102/B102*100</f>
        <v>75.66612785483366</v>
      </c>
      <c r="G102" s="22">
        <f aca="true" t="shared" si="12" ref="G102:G148">D102/C102*100</f>
        <v>55.3078161773814</v>
      </c>
      <c r="H102" s="87">
        <f aca="true" t="shared" si="13" ref="H102:H107">B102-D102</f>
        <v>1866.6999999999998</v>
      </c>
      <c r="I102" s="87">
        <f aca="true" t="shared" si="14" ref="I102:I148">C102-D102</f>
        <v>4690.4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1.6022051856318373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</f>
        <v>4917.5</v>
      </c>
      <c r="E104" s="1">
        <f>D104/D102*100</f>
        <v>84.718752691877</v>
      </c>
      <c r="F104" s="1">
        <f aca="true" t="shared" si="15" ref="F104:F148">D104/B104*100</f>
        <v>79.41570711067327</v>
      </c>
      <c r="G104" s="1">
        <f t="shared" si="12"/>
        <v>57.201516843476654</v>
      </c>
      <c r="H104" s="48">
        <f t="shared" si="13"/>
        <v>1274.6000000000004</v>
      </c>
      <c r="I104" s="48">
        <f t="shared" si="14"/>
        <v>3679.2999999999993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794</v>
      </c>
      <c r="E106" s="92">
        <f>D106/D102*100</f>
        <v>13.67904212249117</v>
      </c>
      <c r="F106" s="92">
        <f t="shared" si="15"/>
        <v>57.29542502525619</v>
      </c>
      <c r="G106" s="92">
        <f t="shared" si="12"/>
        <v>46.41917567962584</v>
      </c>
      <c r="H106" s="132">
        <f>B106-D106</f>
        <v>591.7999999999993</v>
      </c>
      <c r="I106" s="132">
        <f t="shared" si="14"/>
        <v>916.5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444845.3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424971.80000000005</v>
      </c>
      <c r="E107" s="90">
        <f>D107/D150*100</f>
        <v>39.872377407994016</v>
      </c>
      <c r="F107" s="90">
        <f>D107/B107*100</f>
        <v>95.53249185728163</v>
      </c>
      <c r="G107" s="90">
        <f t="shared" si="12"/>
        <v>75.34154143776094</v>
      </c>
      <c r="H107" s="89">
        <f t="shared" si="13"/>
        <v>19873.49999999994</v>
      </c>
      <c r="I107" s="89">
        <f t="shared" si="14"/>
        <v>139088.59999999986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142.7+0.9+78.6+37.4+44.2+140.1+1+20.9+25.7+0.2+2+0.6+0.4+1.8+1.5-0.1+62.6+2.1+1.9+2.9+1+9.8+0.1+52+4.8+2+1.2+2+5.2+2.6-0.1+56.3+43+2.2+0.3+6.3+0.1+46.4+1.3+6.5+1.2+1-0.1+67.4+1.9+0.3+9.6</f>
        <v>891.6999999999997</v>
      </c>
      <c r="E108" s="6">
        <f>D108/D107*100</f>
        <v>0.20982568725736614</v>
      </c>
      <c r="F108" s="6">
        <f t="shared" si="15"/>
        <v>59.91399583417319</v>
      </c>
      <c r="G108" s="6">
        <f t="shared" si="12"/>
        <v>41.16425076170251</v>
      </c>
      <c r="H108" s="65">
        <f aca="true" t="shared" si="16" ref="H108:H148">B108-D108</f>
        <v>596.6000000000003</v>
      </c>
      <c r="I108" s="65">
        <f t="shared" si="14"/>
        <v>1274.5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48.83929572726255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26.5+20.2+7.7+37.4+7.5+38.9-0.1+38.9+12.6+45.5+9.7+1.6+37.6-0.1+56.2+1.4+57.4+128</f>
        <v>526.8999999999999</v>
      </c>
      <c r="E110" s="6">
        <f>D110/D107*100</f>
        <v>0.12398469733756448</v>
      </c>
      <c r="F110" s="6">
        <f>D110/B110*100</f>
        <v>99.99999999999997</v>
      </c>
      <c r="G110" s="6">
        <f t="shared" si="12"/>
        <v>67.69883078504432</v>
      </c>
      <c r="H110" s="65">
        <f t="shared" si="16"/>
        <v>0</v>
      </c>
      <c r="I110" s="65">
        <f t="shared" si="14"/>
        <v>251.4000000000001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0.003035495531703515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82.2+4.4+0.2+16.8+100.8+0.1+8.3+21.3+93.2+14.5+11.8+88.2+4.6+1.1+5.8+6+2.3+112.3+12.6+0.8+1.5+0.2+0.2+72.9+5.6+10.9+0.3+11.7+5.8+0.6+108.3+0.1+3+1.3+29.1+101.7+7.2+3.2+0.7+0.2+0.2+0.2+104.4</f>
        <v>1056.6000000000004</v>
      </c>
      <c r="E114" s="6">
        <f>D114/D107*100</f>
        <v>0.24862826192232054</v>
      </c>
      <c r="F114" s="6">
        <f t="shared" si="15"/>
        <v>83.07256859816026</v>
      </c>
      <c r="G114" s="6">
        <f t="shared" si="12"/>
        <v>58.837287003007035</v>
      </c>
      <c r="H114" s="65">
        <f t="shared" si="16"/>
        <v>215.29999999999973</v>
      </c>
      <c r="I114" s="65">
        <f t="shared" si="14"/>
        <v>739.1999999999996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0.0035296459670971104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</f>
        <v>145.4</v>
      </c>
      <c r="E118" s="6">
        <f>D118/D107*100</f>
        <v>0.034214034907727994</v>
      </c>
      <c r="F118" s="6">
        <f t="shared" si="15"/>
        <v>88.28172434729812</v>
      </c>
      <c r="G118" s="6">
        <f t="shared" si="12"/>
        <v>62.136752136752136</v>
      </c>
      <c r="H118" s="65">
        <f t="shared" si="16"/>
        <v>19.299999999999983</v>
      </c>
      <c r="I118" s="65">
        <f t="shared" si="14"/>
        <v>88.6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70.56396148555709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0.05336824702250831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4.744761887729961</v>
      </c>
      <c r="F124" s="6">
        <f t="shared" si="15"/>
        <v>99.89645673972494</v>
      </c>
      <c r="G124" s="6">
        <f t="shared" si="12"/>
        <v>68.41249915179479</v>
      </c>
      <c r="H124" s="65">
        <f t="shared" si="16"/>
        <v>20.900000000001455</v>
      </c>
      <c r="I124" s="65">
        <f t="shared" si="14"/>
        <v>9310.100000000002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0.012942035212689404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</f>
        <v>176.7</v>
      </c>
      <c r="E128" s="17">
        <f>D128/D107*100</f>
        <v>0.04157922949240396</v>
      </c>
      <c r="F128" s="6">
        <f t="shared" si="15"/>
        <v>24.56554984012234</v>
      </c>
      <c r="G128" s="6">
        <f t="shared" si="12"/>
        <v>17.975584944048826</v>
      </c>
      <c r="H128" s="65">
        <f t="shared" si="16"/>
        <v>542.5999999999999</v>
      </c>
      <c r="I128" s="65">
        <f t="shared" si="14"/>
        <v>806.3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53.820033955857404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0.0054121238162155695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0.8+5+0.9+2.6-0.1+0.6+0.1+0.6+1.7</f>
        <v>12.2</v>
      </c>
      <c r="E134" s="17">
        <f>D134/D107*100</f>
        <v>0.00287077871990565</v>
      </c>
      <c r="F134" s="6">
        <f t="shared" si="15"/>
        <v>2.7968821641448876</v>
      </c>
      <c r="G134" s="6">
        <f t="shared" si="12"/>
        <v>2.033333333333333</v>
      </c>
      <c r="H134" s="65">
        <f t="shared" si="16"/>
        <v>424</v>
      </c>
      <c r="I134" s="65">
        <f t="shared" si="14"/>
        <v>587.8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0.04179100825042979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26.5+42.3+30.1+3.6+8.6+42.3+0.1+5.7+31.9+5.2+42.5+11.7+55+45.4+28.3+17.8+9.6+33.4+0.9+26.8+46.9+38.1-0.1+30.6+29.1+43.2+28.9+29.5+0.1+43.5+140.8+0.1+38.4</f>
        <v>936.8</v>
      </c>
      <c r="E138" s="17">
        <f>D138/D107*100</f>
        <v>0.22043815613177153</v>
      </c>
      <c r="F138" s="6">
        <f t="shared" si="15"/>
        <v>97.12804561949197</v>
      </c>
      <c r="G138" s="6">
        <f t="shared" si="12"/>
        <v>74.51479478205536</v>
      </c>
      <c r="H138" s="65">
        <f t="shared" si="16"/>
        <v>27.700000000000045</v>
      </c>
      <c r="I138" s="65">
        <f t="shared" si="14"/>
        <v>320.4000000000001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99.63779052218533</v>
      </c>
      <c r="G139" s="1">
        <f t="shared" si="12"/>
        <v>74.49785601444367</v>
      </c>
      <c r="H139" s="48">
        <f t="shared" si="16"/>
        <v>2.400000000000091</v>
      </c>
      <c r="I139" s="48">
        <f t="shared" si="14"/>
        <v>226.0000000000001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2.241673783091375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0.08118185724323354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</f>
        <v>28456</v>
      </c>
      <c r="E143" s="17">
        <f>D143/D107*100</f>
        <v>6.695973709314358</v>
      </c>
      <c r="F143" s="107">
        <f t="shared" si="17"/>
        <v>92.73586442887404</v>
      </c>
      <c r="G143" s="6">
        <f t="shared" si="12"/>
        <v>71.59336498375967</v>
      </c>
      <c r="H143" s="65">
        <f t="shared" si="16"/>
        <v>2229</v>
      </c>
      <c r="I143" s="65">
        <f t="shared" si="14"/>
        <v>11290.699999999997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0.49650353270499353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0.1418211749579619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</f>
        <v>360533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</f>
        <v>348092.00000000006</v>
      </c>
      <c r="E147" s="17">
        <f>D147/D107*100</f>
        <v>81.90943493191783</v>
      </c>
      <c r="F147" s="6">
        <f t="shared" si="17"/>
        <v>96.54927565576523</v>
      </c>
      <c r="G147" s="6">
        <f t="shared" si="12"/>
        <v>77.15251258993486</v>
      </c>
      <c r="H147" s="65">
        <f t="shared" si="16"/>
        <v>12440.999999999942</v>
      </c>
      <c r="I147" s="65">
        <f t="shared" si="14"/>
        <v>103081.8999999999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4.928703504561948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453941.6</v>
      </c>
      <c r="C149" s="81">
        <f>C43+C69+C72+C77+C79+C87+C102+C107+C100+C84+C98</f>
        <v>578071.4999999999</v>
      </c>
      <c r="D149" s="57">
        <f>D43+D69+D72+D77+D79+D87+D102+D107+D100+D84+D98</f>
        <v>431594.9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1065830.1</v>
      </c>
      <c r="E150" s="35">
        <v>100</v>
      </c>
      <c r="F150" s="3">
        <f>D150/B150*100</f>
        <v>93.06589591862824</v>
      </c>
      <c r="G150" s="3">
        <f aca="true" t="shared" si="18" ref="G150:G156">D150/C150*100</f>
        <v>70.87009973331708</v>
      </c>
      <c r="H150" s="51">
        <f aca="true" t="shared" si="19" ref="H150:H156">B150-D150</f>
        <v>79412.29999999981</v>
      </c>
      <c r="I150" s="51">
        <f aca="true" t="shared" si="20" ref="I150:I156">C150-D150</f>
        <v>438090.5999999996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442017.9999999998</v>
      </c>
      <c r="E151" s="6">
        <f>D151/D150*100</f>
        <v>41.47171298690099</v>
      </c>
      <c r="F151" s="6">
        <f aca="true" t="shared" si="21" ref="F151:F162">D151/B151*100</f>
        <v>97.1634484233674</v>
      </c>
      <c r="G151" s="6">
        <f t="shared" si="18"/>
        <v>72.69364543621731</v>
      </c>
      <c r="H151" s="65">
        <f t="shared" si="19"/>
        <v>12904.100000000151</v>
      </c>
      <c r="I151" s="76">
        <f t="shared" si="20"/>
        <v>166037.89999999985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56257.6</v>
      </c>
      <c r="E152" s="6">
        <f>D152/D150*100</f>
        <v>5.278289663615242</v>
      </c>
      <c r="F152" s="6">
        <f t="shared" si="21"/>
        <v>72.57612368138935</v>
      </c>
      <c r="G152" s="6">
        <f t="shared" si="18"/>
        <v>46.139752166635084</v>
      </c>
      <c r="H152" s="65">
        <f t="shared" si="19"/>
        <v>21257.700000000004</v>
      </c>
      <c r="I152" s="76">
        <f t="shared" si="20"/>
        <v>65671.1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20640.60000000001</v>
      </c>
      <c r="E153" s="6">
        <f>D153/D150*100</f>
        <v>1.9365750695162398</v>
      </c>
      <c r="F153" s="6">
        <f t="shared" si="21"/>
        <v>83.20004514599898</v>
      </c>
      <c r="G153" s="6">
        <f t="shared" si="18"/>
        <v>65.06755606554485</v>
      </c>
      <c r="H153" s="65">
        <f t="shared" si="19"/>
        <v>4167.799999999988</v>
      </c>
      <c r="I153" s="76">
        <f t="shared" si="20"/>
        <v>11081.199999999993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18128.4</v>
      </c>
      <c r="E154" s="6">
        <f>D154/D150*100</f>
        <v>1.70087146159599</v>
      </c>
      <c r="F154" s="6">
        <f t="shared" si="21"/>
        <v>82.09285054431503</v>
      </c>
      <c r="G154" s="6">
        <f t="shared" si="18"/>
        <v>61.71916493034277</v>
      </c>
      <c r="H154" s="65">
        <f t="shared" si="19"/>
        <v>3954.4000000000015</v>
      </c>
      <c r="I154" s="76">
        <f t="shared" si="20"/>
        <v>11244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16573.3</v>
      </c>
      <c r="E155" s="6">
        <f>D155/D150*100</f>
        <v>1.5549664059966029</v>
      </c>
      <c r="F155" s="6">
        <f t="shared" si="21"/>
        <v>87.73026594393156</v>
      </c>
      <c r="G155" s="6">
        <f t="shared" si="18"/>
        <v>74.3574098085577</v>
      </c>
      <c r="H155" s="65">
        <f t="shared" si="19"/>
        <v>2317.9000000000015</v>
      </c>
      <c r="I155" s="76">
        <f t="shared" si="20"/>
        <v>5715.399999999998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512212.20000000036</v>
      </c>
      <c r="E156" s="6">
        <f>D156/D150*100</f>
        <v>48.05758441237495</v>
      </c>
      <c r="F156" s="6">
        <f t="shared" si="21"/>
        <v>93.63638723518928</v>
      </c>
      <c r="G156" s="40">
        <f t="shared" si="18"/>
        <v>74.1741838282699</v>
      </c>
      <c r="H156" s="65">
        <f t="shared" si="19"/>
        <v>34810.3999999995</v>
      </c>
      <c r="I156" s="65">
        <f t="shared" si="20"/>
        <v>178340.9999999997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</f>
        <v>31069.2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</f>
        <v>9883.9</v>
      </c>
      <c r="E158" s="14"/>
      <c r="F158" s="6">
        <f t="shared" si="21"/>
        <v>31.81253460018282</v>
      </c>
      <c r="G158" s="6">
        <f aca="true" t="shared" si="22" ref="G158:G167">D158/C158*100</f>
        <v>23.867351817597886</v>
      </c>
      <c r="H158" s="65">
        <f>B158-D158</f>
        <v>21185.300000000003</v>
      </c>
      <c r="I158" s="65">
        <f aca="true" t="shared" si="23" ref="I158:I167">C158-D158</f>
        <v>31527.899999999994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</f>
        <v>25865.300000000007</v>
      </c>
      <c r="E159" s="6"/>
      <c r="F159" s="6">
        <f t="shared" si="21"/>
        <v>57.79412881919465</v>
      </c>
      <c r="G159" s="6">
        <f t="shared" si="22"/>
        <v>46.13703780999218</v>
      </c>
      <c r="H159" s="65">
        <f aca="true" t="shared" si="24" ref="H159:H166">B159-D159</f>
        <v>18888.89999999999</v>
      </c>
      <c r="I159" s="65">
        <f t="shared" si="23"/>
        <v>30196.599999999995</v>
      </c>
      <c r="K159" s="43"/>
      <c r="L159" s="43"/>
    </row>
    <row r="160" spans="1:12" ht="18.75">
      <c r="A160" s="20" t="s">
        <v>58</v>
      </c>
      <c r="B160" s="85">
        <f>297236.8-6716.5+3115.5-481.1</f>
        <v>293154.7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+5312.6</f>
        <v>181259.30000000002</v>
      </c>
      <c r="E160" s="6"/>
      <c r="F160" s="6">
        <f t="shared" si="21"/>
        <v>61.83059660991279</v>
      </c>
      <c r="G160" s="6">
        <f t="shared" si="22"/>
        <v>48.54898870614276</v>
      </c>
      <c r="H160" s="65">
        <f t="shared" si="24"/>
        <v>111895.4</v>
      </c>
      <c r="I160" s="65">
        <f t="shared" si="23"/>
        <v>192094.1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1477+1723.2+1723.2</f>
        <v>4923.4</v>
      </c>
      <c r="E161" s="6"/>
      <c r="F161" s="6">
        <f t="shared" si="21"/>
        <v>100</v>
      </c>
      <c r="G161" s="6">
        <f t="shared" si="22"/>
        <v>100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</f>
        <v>7456.899999999999</v>
      </c>
      <c r="E162" s="17"/>
      <c r="F162" s="6">
        <f t="shared" si="21"/>
        <v>63.16676690582882</v>
      </c>
      <c r="G162" s="6">
        <f t="shared" si="22"/>
        <v>54.50113652144041</v>
      </c>
      <c r="H162" s="65">
        <f t="shared" si="24"/>
        <v>4348.200000000002</v>
      </c>
      <c r="I162" s="65">
        <f t="shared" si="23"/>
        <v>6225.200000000002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1532521.3999999997</v>
      </c>
      <c r="C167" s="87">
        <f>C150+C158+C162+C163+C159+C166+C165+C160+C164+C161</f>
        <v>1995471.5999999999</v>
      </c>
      <c r="D167" s="87">
        <f>D150+D158+D162+D163+D159+D166+D165+D160+D164+D161</f>
        <v>1295929.7999999998</v>
      </c>
      <c r="E167" s="22"/>
      <c r="F167" s="3">
        <f>D167/B167*100</f>
        <v>84.56193825417382</v>
      </c>
      <c r="G167" s="3">
        <f t="shared" si="22"/>
        <v>64.94353515229182</v>
      </c>
      <c r="H167" s="51">
        <f>B167-D167</f>
        <v>236591.59999999986</v>
      </c>
      <c r="I167" s="51">
        <f t="shared" si="23"/>
        <v>699541.8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1065830.1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1065830.1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2016-09-27T12:07:34Z</dcterms:modified>
  <cp:category/>
  <cp:version/>
  <cp:contentType/>
  <cp:contentStatus/>
</cp:coreProperties>
</file>